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-15" windowWidth="9510" windowHeight="11760"/>
  </bookViews>
  <sheets>
    <sheet name="CB3" sheetId="6" r:id="rId1"/>
  </sheets>
  <calcPr calcId="144525"/>
</workbook>
</file>

<file path=xl/calcChain.xml><?xml version="1.0" encoding="utf-8"?>
<calcChain xmlns="http://schemas.openxmlformats.org/spreadsheetml/2006/main">
  <c r="AD6" i="6" l="1"/>
  <c r="AD7" i="6"/>
  <c r="AD9" i="6"/>
  <c r="AD10" i="6"/>
  <c r="AD11" i="6"/>
  <c r="AD12" i="6"/>
  <c r="AD13" i="6"/>
  <c r="AD14" i="6"/>
  <c r="AD15" i="6"/>
  <c r="AD16" i="6"/>
  <c r="AD17" i="6"/>
  <c r="AD18" i="6"/>
  <c r="AD5" i="6"/>
  <c r="AC6" i="6"/>
  <c r="AC7" i="6"/>
  <c r="AC8" i="6"/>
  <c r="AD8" i="6" s="1"/>
  <c r="AD19" i="6" s="1"/>
  <c r="AC9" i="6"/>
  <c r="AC10" i="6"/>
  <c r="AC11" i="6"/>
  <c r="AC12" i="6"/>
  <c r="AC13" i="6"/>
  <c r="AC14" i="6"/>
  <c r="AC15" i="6"/>
  <c r="AC16" i="6"/>
  <c r="AC17" i="6"/>
  <c r="AC18" i="6"/>
  <c r="AC5" i="6"/>
  <c r="Y22" i="6" l="1"/>
  <c r="Y21" i="6"/>
</calcChain>
</file>

<file path=xl/comments1.xml><?xml version="1.0" encoding="utf-8"?>
<comments xmlns="http://schemas.openxmlformats.org/spreadsheetml/2006/main">
  <authors>
    <author>User</author>
    <author>yen</author>
    <author>Admin</author>
    <author>user</author>
    <author>Quynh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</t>
        </r>
      </text>
    </comment>
    <comment ref="I5" authorId="1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7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Nâng lương trước hạn từ 01/10/2012
QĐ nâng lương trước hạng từ 01/10/2017 - 6,04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0,35 hưởng từ 01/7/2015
</t>
        </r>
      </text>
    </comment>
    <comment ref="F8" authorId="4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F9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0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13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01/4/2016 (NL Trước hạn năm 2017)</t>
        </r>
      </text>
    </comment>
    <comment ref="F14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  <comment ref="F17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</t>
        </r>
      </text>
    </comment>
  </commentList>
</comments>
</file>

<file path=xl/sharedStrings.xml><?xml version="1.0" encoding="utf-8"?>
<sst xmlns="http://schemas.openxmlformats.org/spreadsheetml/2006/main" count="91" uniqueCount="74">
  <si>
    <t>STT</t>
  </si>
  <si>
    <t>Họ và tên</t>
  </si>
  <si>
    <t>Thành tiền</t>
  </si>
  <si>
    <t>A</t>
  </si>
  <si>
    <t>THỊNH</t>
  </si>
  <si>
    <t xml:space="preserve">Phạm Minh Nghĩa </t>
  </si>
  <si>
    <t>NGHĨA</t>
  </si>
  <si>
    <t>0016100006660007</t>
  </si>
  <si>
    <t>1603205178896</t>
  </si>
  <si>
    <t>MAI</t>
  </si>
  <si>
    <t>0016100006539003</t>
  </si>
  <si>
    <t>1603205185652</t>
  </si>
  <si>
    <t xml:space="preserve">Nguyễn Vân Giang </t>
  </si>
  <si>
    <t>GIANG</t>
  </si>
  <si>
    <t>0016100006510005</t>
  </si>
  <si>
    <t>1603205185051</t>
  </si>
  <si>
    <t>Hồ Ngọc Chi</t>
  </si>
  <si>
    <t>Nguyễn Cao Phong</t>
  </si>
  <si>
    <t>PHONG</t>
  </si>
  <si>
    <t>0016100006774002</t>
  </si>
  <si>
    <t>1603205185203</t>
  </si>
  <si>
    <t xml:space="preserve">Chung Trần Thế Vinh </t>
  </si>
  <si>
    <t>VINH</t>
  </si>
  <si>
    <t>0016100006787007</t>
  </si>
  <si>
    <t>1603205182132</t>
  </si>
  <si>
    <t xml:space="preserve">Đỗ Thị Phương Khanh </t>
  </si>
  <si>
    <t>KHANH</t>
  </si>
  <si>
    <t>0016100006760001</t>
  </si>
  <si>
    <t>1603205182126</t>
  </si>
  <si>
    <t xml:space="preserve">Võ Minh Quang </t>
  </si>
  <si>
    <t>QUANG</t>
  </si>
  <si>
    <t>0016100006759003</t>
  </si>
  <si>
    <t>1603205182228</t>
  </si>
  <si>
    <t>Châu Văn Bảo</t>
  </si>
  <si>
    <t>BẢO</t>
  </si>
  <si>
    <t>0016100006674008</t>
  </si>
  <si>
    <t>1603215001359</t>
  </si>
  <si>
    <t xml:space="preserve">Nguyễn Văn Yên </t>
  </si>
  <si>
    <t>YÊN</t>
  </si>
  <si>
    <t>0016100006530006</t>
  </si>
  <si>
    <t>1603205182371</t>
  </si>
  <si>
    <t xml:space="preserve">Quách Minh Thử </t>
  </si>
  <si>
    <t>THỬ</t>
  </si>
  <si>
    <t>0016100006528001</t>
  </si>
  <si>
    <t>1603205182415</t>
  </si>
  <si>
    <t xml:space="preserve">Võ Đắc Thịnh </t>
  </si>
  <si>
    <t>0016100006694009</t>
  </si>
  <si>
    <t>1603205178692</t>
  </si>
  <si>
    <t>Phạm Nguyễn Đức Trung</t>
  </si>
  <si>
    <t>TRUNG</t>
  </si>
  <si>
    <t>0016100006739002</t>
  </si>
  <si>
    <t>1603205251916</t>
  </si>
  <si>
    <t>Nguyễn Vũ Xuân Thì</t>
  </si>
  <si>
    <t>THÌ</t>
  </si>
  <si>
    <t>0016100006586001</t>
  </si>
  <si>
    <t>Tháng 1</t>
  </si>
  <si>
    <t>Tháng 2</t>
  </si>
  <si>
    <t>Tháng 3</t>
  </si>
  <si>
    <t>Tháng 4</t>
  </si>
  <si>
    <t>Tháng 5</t>
  </si>
  <si>
    <t>Huỳnh Ngọc Mai</t>
  </si>
  <si>
    <t>CỘNG HÒA XÃ HỘI CHỦ NGHĨA VIỆT NAM
Độc lập - Tự do - Hạnh phúc</t>
  </si>
  <si>
    <t>ĐẢNG BỘ TRƯỜNG CAO ĐẲNG 
LÝ TỰ TRỌNG THÀNH PHỐ HỒ CHÍ MINH
CHI BỘ 3</t>
  </si>
  <si>
    <t>Số tiền đóng ĐP</t>
  </si>
  <si>
    <t>Tổng 5 tháng</t>
  </si>
  <si>
    <t>Số tiền chi bộ trích lại 30%</t>
  </si>
  <si>
    <t>Số tiền nộp lên đảng bộ 70%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</si>
  <si>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</si>
  <si>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</si>
  <si>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</si>
  <si>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</si>
  <si>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</si>
  <si>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Đỗ Thị Phương Khanh</t>
  </si>
  <si>
    <t>DANH SÁCH TRUY THU ĐẢNG PHÍ TIỀN THI ĐUA
THÁNG 1,2,3,4,5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</si>
</sst>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4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2"/>
      <color indexed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2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6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0" fontId="28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25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 wrapText="1"/>
    </xf>
    <xf numFmtId="49" fontId="6" fillId="25" borderId="10" xfId="0" quotePrefix="1" applyNumberFormat="1" applyFont="1" applyFill="1" applyBorder="1" applyAlignment="1">
      <alignment horizontal="center" vertical="center" wrapText="1"/>
    </xf>
    <xf numFmtId="0" fontId="4" fillId="25" borderId="10" xfId="0" applyFont="1" applyFill="1" applyBorder="1" applyAlignment="1">
      <alignment horizontal="center" vertical="center" wrapText="1"/>
    </xf>
    <xf numFmtId="9" fontId="3" fillId="25" borderId="10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7" fontId="4" fillId="25" borderId="10" xfId="0" applyNumberFormat="1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right" vertical="center" wrapText="1"/>
    </xf>
    <xf numFmtId="0" fontId="32" fillId="25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Border="1" applyAlignment="1">
      <alignment horizontal="center" vertical="center"/>
    </xf>
    <xf numFmtId="165" fontId="3" fillId="25" borderId="10" xfId="0" applyNumberFormat="1" applyFont="1" applyFill="1" applyBorder="1" applyAlignment="1">
      <alignment horizontal="center" vertical="center" wrapText="1"/>
    </xf>
    <xf numFmtId="166" fontId="4" fillId="25" borderId="10" xfId="0" applyNumberFormat="1" applyFont="1" applyFill="1" applyBorder="1" applyAlignment="1">
      <alignment horizontal="right" vertical="center" wrapText="1"/>
    </xf>
    <xf numFmtId="2" fontId="4" fillId="26" borderId="10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9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6" fontId="4" fillId="24" borderId="10" xfId="0" applyNumberFormat="1" applyFont="1" applyFill="1" applyBorder="1" applyAlignment="1">
      <alignment horizontal="right" vertical="center" wrapText="1"/>
    </xf>
    <xf numFmtId="1" fontId="6" fillId="25" borderId="10" xfId="0" quotePrefix="1" applyNumberFormat="1" applyFont="1" applyFill="1" applyBorder="1" applyAlignment="1">
      <alignment horizontal="center" vertical="center"/>
    </xf>
    <xf numFmtId="2" fontId="4" fillId="25" borderId="10" xfId="0" applyNumberFormat="1" applyFont="1" applyFill="1" applyBorder="1" applyAlignment="1">
      <alignment horizontal="center" vertical="center" wrapText="1"/>
    </xf>
    <xf numFmtId="49" fontId="6" fillId="25" borderId="10" xfId="0" applyNumberFormat="1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vertical="center" wrapText="1"/>
    </xf>
    <xf numFmtId="9" fontId="7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right" vertical="center" wrapText="1"/>
    </xf>
    <xf numFmtId="0" fontId="5" fillId="25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166" fontId="4" fillId="24" borderId="10" xfId="0" applyNumberFormat="1" applyFont="1" applyFill="1" applyBorder="1" applyAlignment="1">
      <alignment horizontal="center" vertical="center" wrapText="1"/>
    </xf>
    <xf numFmtId="3" fontId="4" fillId="26" borderId="10" xfId="0" applyNumberFormat="1" applyFont="1" applyFill="1" applyBorder="1" applyAlignment="1">
      <alignment horizontal="right" vertical="center" wrapText="1"/>
    </xf>
    <xf numFmtId="0" fontId="5" fillId="27" borderId="10" xfId="0" applyFont="1" applyFill="1" applyBorder="1" applyAlignment="1">
      <alignment vertical="center" wrapText="1"/>
    </xf>
    <xf numFmtId="49" fontId="6" fillId="27" borderId="10" xfId="0" applyNumberFormat="1" applyFont="1" applyFill="1" applyBorder="1" applyAlignment="1">
      <alignment horizontal="center" vertical="center" wrapText="1"/>
    </xf>
    <xf numFmtId="0" fontId="4" fillId="27" borderId="10" xfId="0" applyFont="1" applyFill="1" applyBorder="1" applyAlignment="1">
      <alignment horizontal="center" vertical="center" wrapText="1"/>
    </xf>
    <xf numFmtId="9" fontId="3" fillId="27" borderId="10" xfId="0" applyNumberFormat="1" applyFont="1" applyFill="1" applyBorder="1" applyAlignment="1">
      <alignment horizontal="center" vertical="center" wrapText="1"/>
    </xf>
    <xf numFmtId="0" fontId="3" fillId="27" borderId="10" xfId="0" applyFont="1" applyFill="1" applyBorder="1" applyAlignment="1">
      <alignment horizontal="center" vertical="center" wrapText="1"/>
    </xf>
    <xf numFmtId="166" fontId="4" fillId="27" borderId="10" xfId="0" applyNumberFormat="1" applyFont="1" applyFill="1" applyBorder="1" applyAlignment="1">
      <alignment horizontal="right" vertical="center" wrapText="1"/>
    </xf>
    <xf numFmtId="2" fontId="4" fillId="27" borderId="10" xfId="0" applyNumberFormat="1" applyFont="1" applyFill="1" applyBorder="1" applyAlignment="1">
      <alignment horizontal="right" vertical="center" wrapText="1"/>
    </xf>
    <xf numFmtId="1" fontId="6" fillId="27" borderId="10" xfId="0" applyNumberFormat="1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1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vertical="center" wrapText="1"/>
    </xf>
    <xf numFmtId="167" fontId="4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Fill="1" applyBorder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 wrapText="1"/>
    </xf>
    <xf numFmtId="166" fontId="4" fillId="0" borderId="10" xfId="0" applyNumberFormat="1" applyFont="1" applyFill="1" applyBorder="1" applyAlignment="1">
      <alignment horizontal="right" vertical="center" wrapText="1"/>
    </xf>
    <xf numFmtId="2" fontId="4" fillId="0" borderId="10" xfId="0" applyNumberFormat="1" applyFont="1" applyFill="1" applyBorder="1" applyAlignment="1">
      <alignment horizontal="right" vertical="center" wrapText="1"/>
    </xf>
    <xf numFmtId="0" fontId="1" fillId="0" borderId="0" xfId="0" applyFont="1" applyFill="1"/>
    <xf numFmtId="2" fontId="4" fillId="0" borderId="10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8" fillId="0" borderId="0" xfId="0" applyFont="1"/>
    <xf numFmtId="0" fontId="37" fillId="0" borderId="10" xfId="0" applyFont="1" applyBorder="1" applyAlignment="1">
      <alignment vertical="center"/>
    </xf>
    <xf numFmtId="3" fontId="1" fillId="0" borderId="10" xfId="0" applyNumberFormat="1" applyFont="1" applyBorder="1" applyAlignment="1">
      <alignment horizontal="center" vertical="center"/>
    </xf>
    <xf numFmtId="3" fontId="36" fillId="0" borderId="0" xfId="0" applyNumberFormat="1" applyFont="1"/>
    <xf numFmtId="0" fontId="38" fillId="0" borderId="0" xfId="0" applyFont="1" applyAlignment="1">
      <alignment horizontal="center" vertical="center"/>
    </xf>
    <xf numFmtId="0" fontId="37" fillId="0" borderId="0" xfId="0" applyFont="1"/>
    <xf numFmtId="0" fontId="41" fillId="0" borderId="0" xfId="0" applyFont="1" applyAlignment="1">
      <alignment horizontal="center"/>
    </xf>
    <xf numFmtId="3" fontId="37" fillId="0" borderId="0" xfId="0" applyNumberFormat="1" applyFont="1"/>
    <xf numFmtId="0" fontId="39" fillId="0" borderId="0" xfId="0" applyFont="1" applyAlignment="1"/>
    <xf numFmtId="0" fontId="4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1" fillId="0" borderId="0" xfId="0" applyFont="1" applyAlignment="1">
      <alignment horizontal="center"/>
    </xf>
    <xf numFmtId="0" fontId="35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0" fontId="37" fillId="0" borderId="0" xfId="0" applyFont="1" applyBorder="1" applyAlignment="1">
      <alignment horizontal="center" vertical="top" wrapText="1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30"/>
  <sheetViews>
    <sheetView tabSelected="1" topLeftCell="A4" zoomScaleNormal="100" workbookViewId="0">
      <selection activeCell="X8" sqref="X8"/>
    </sheetView>
  </sheetViews>
  <sheetFormatPr defaultRowHeight="16.5"/>
  <cols>
    <col min="1" max="1" width="5.42578125" style="2" customWidth="1"/>
    <col min="2" max="2" width="22.85546875" style="1" customWidth="1"/>
    <col min="3" max="3" width="26.85546875" style="1" hidden="1" customWidth="1"/>
    <col min="4" max="10" width="0" style="1" hidden="1" customWidth="1"/>
    <col min="11" max="11" width="9.140625" style="1" hidden="1" customWidth="1"/>
    <col min="12" max="23" width="0" style="1" hidden="1" customWidth="1"/>
    <col min="24" max="24" width="12" style="1" customWidth="1"/>
    <col min="25" max="25" width="11.5703125" style="1" customWidth="1"/>
    <col min="26" max="27" width="11.42578125" style="1" customWidth="1"/>
    <col min="28" max="28" width="11.140625" style="1" customWidth="1"/>
    <col min="29" max="29" width="18.7109375" style="1" customWidth="1"/>
    <col min="30" max="30" width="16" style="1" customWidth="1"/>
    <col min="31" max="16384" width="9.140625" style="1"/>
  </cols>
  <sheetData>
    <row r="1" spans="1:30" ht="64.5" customHeight="1">
      <c r="A1" s="71" t="s">
        <v>62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 t="s">
        <v>61</v>
      </c>
      <c r="AA1" s="71"/>
      <c r="AB1" s="71"/>
      <c r="AC1" s="71"/>
      <c r="AD1" s="71"/>
    </row>
    <row r="2" spans="1:30" ht="64.5" customHeight="1">
      <c r="A2" s="68" t="s">
        <v>73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53"/>
    </row>
    <row r="4" spans="1:30" ht="33.75" customHeight="1">
      <c r="A4" s="41" t="s">
        <v>0</v>
      </c>
      <c r="B4" s="41" t="s">
        <v>1</v>
      </c>
      <c r="C4" s="41" t="s">
        <v>2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1" t="s">
        <v>55</v>
      </c>
      <c r="Y4" s="41" t="s">
        <v>56</v>
      </c>
      <c r="Z4" s="41" t="s">
        <v>57</v>
      </c>
      <c r="AA4" s="41" t="s">
        <v>58</v>
      </c>
      <c r="AB4" s="41" t="s">
        <v>59</v>
      </c>
      <c r="AC4" s="41" t="s">
        <v>64</v>
      </c>
      <c r="AD4" s="55" t="s">
        <v>63</v>
      </c>
    </row>
    <row r="5" spans="1:30" ht="33" customHeight="1">
      <c r="A5" s="3">
        <v>1</v>
      </c>
      <c r="B5" s="4" t="s">
        <v>5</v>
      </c>
      <c r="C5" s="26" t="s">
        <v>6</v>
      </c>
      <c r="D5" s="5" t="s">
        <v>7</v>
      </c>
      <c r="E5" s="25" t="s">
        <v>8</v>
      </c>
      <c r="F5" s="7">
        <v>4.9800000000000004</v>
      </c>
      <c r="G5" s="27">
        <v>0.11</v>
      </c>
      <c r="H5" s="9">
        <v>5.5278000000000009</v>
      </c>
      <c r="I5" s="9">
        <v>0.35</v>
      </c>
      <c r="J5" s="10">
        <v>5.8778000000000006</v>
      </c>
      <c r="K5" s="11">
        <v>8170142.0000000009</v>
      </c>
      <c r="L5" s="7" t="s">
        <v>3</v>
      </c>
      <c r="M5" s="11">
        <v>8170142</v>
      </c>
      <c r="N5" s="11">
        <v>1390000</v>
      </c>
      <c r="O5" s="12">
        <v>18</v>
      </c>
      <c r="P5" s="13">
        <v>24</v>
      </c>
      <c r="Q5" s="14">
        <v>8170142</v>
      </c>
      <c r="R5" s="11">
        <v>8170142</v>
      </c>
      <c r="S5" s="15"/>
      <c r="T5" s="11">
        <v>0</v>
      </c>
      <c r="U5" s="16"/>
      <c r="V5" s="11">
        <v>0</v>
      </c>
      <c r="W5" s="11">
        <v>81701</v>
      </c>
      <c r="X5" s="11">
        <v>8251843</v>
      </c>
      <c r="Y5" s="11">
        <v>8251843</v>
      </c>
      <c r="Z5" s="11">
        <v>8251843</v>
      </c>
      <c r="AA5" s="11">
        <v>8251843</v>
      </c>
      <c r="AB5" s="11">
        <v>8251843</v>
      </c>
      <c r="AC5" s="11">
        <f>SUM(X5:AB5)</f>
        <v>41259215</v>
      </c>
      <c r="AD5" s="56">
        <f>1%*AC5</f>
        <v>412592.15</v>
      </c>
    </row>
    <row r="6" spans="1:30" s="51" customFormat="1" ht="33" customHeight="1">
      <c r="A6" s="43">
        <v>2</v>
      </c>
      <c r="B6" s="17" t="s">
        <v>60</v>
      </c>
      <c r="C6" s="44" t="s">
        <v>9</v>
      </c>
      <c r="D6" s="5" t="s">
        <v>10</v>
      </c>
      <c r="E6" s="18" t="s">
        <v>11</v>
      </c>
      <c r="F6" s="19">
        <v>3.66</v>
      </c>
      <c r="G6" s="20"/>
      <c r="H6" s="21">
        <v>3.66</v>
      </c>
      <c r="I6" s="21"/>
      <c r="J6" s="45">
        <v>3.66</v>
      </c>
      <c r="K6" s="28">
        <v>5087400</v>
      </c>
      <c r="L6" s="19" t="s">
        <v>3</v>
      </c>
      <c r="M6" s="28">
        <v>5087400</v>
      </c>
      <c r="N6" s="28">
        <v>1390000</v>
      </c>
      <c r="O6" s="46">
        <v>18</v>
      </c>
      <c r="P6" s="47">
        <v>24</v>
      </c>
      <c r="Q6" s="48">
        <v>5087400</v>
      </c>
      <c r="R6" s="28">
        <v>5087400</v>
      </c>
      <c r="S6" s="49"/>
      <c r="T6" s="28">
        <v>0</v>
      </c>
      <c r="U6" s="50"/>
      <c r="V6" s="28">
        <v>0</v>
      </c>
      <c r="W6" s="28">
        <v>50874</v>
      </c>
      <c r="X6" s="28">
        <v>7342397</v>
      </c>
      <c r="Y6" s="28">
        <v>7342397</v>
      </c>
      <c r="Z6" s="28">
        <v>7342397</v>
      </c>
      <c r="AA6" s="28">
        <v>7342397</v>
      </c>
      <c r="AB6" s="28">
        <v>7342397</v>
      </c>
      <c r="AC6" s="11">
        <f t="shared" ref="AC6:AC18" si="0">SUM(X6:AB6)</f>
        <v>36711985</v>
      </c>
      <c r="AD6" s="56">
        <f t="shared" ref="AD6:AD18" si="1">1%*AC6</f>
        <v>367119.85000000003</v>
      </c>
    </row>
    <row r="7" spans="1:30" s="51" customFormat="1" ht="33.75" customHeight="1">
      <c r="A7" s="43">
        <v>3</v>
      </c>
      <c r="B7" s="17" t="s">
        <v>12</v>
      </c>
      <c r="C7" s="30" t="s">
        <v>13</v>
      </c>
      <c r="D7" s="5" t="s">
        <v>14</v>
      </c>
      <c r="E7" s="18" t="s">
        <v>15</v>
      </c>
      <c r="F7" s="19">
        <v>6.04</v>
      </c>
      <c r="G7" s="20"/>
      <c r="H7" s="21">
        <v>6.04</v>
      </c>
      <c r="I7" s="21">
        <v>0.35</v>
      </c>
      <c r="J7" s="45">
        <v>6.39</v>
      </c>
      <c r="K7" s="28">
        <v>8882100</v>
      </c>
      <c r="L7" s="19" t="s">
        <v>3</v>
      </c>
      <c r="M7" s="28">
        <v>8882100</v>
      </c>
      <c r="N7" s="28">
        <v>1390000</v>
      </c>
      <c r="O7" s="46">
        <v>18</v>
      </c>
      <c r="P7" s="47">
        <v>19</v>
      </c>
      <c r="Q7" s="48">
        <v>8882100</v>
      </c>
      <c r="R7" s="28">
        <v>8882100</v>
      </c>
      <c r="S7" s="49"/>
      <c r="T7" s="28">
        <v>0</v>
      </c>
      <c r="U7" s="50"/>
      <c r="V7" s="28">
        <v>0</v>
      </c>
      <c r="W7" s="28">
        <v>88821</v>
      </c>
      <c r="X7" s="28">
        <v>8970921</v>
      </c>
      <c r="Y7" s="28">
        <v>5138274</v>
      </c>
      <c r="Z7" s="28">
        <v>5138274</v>
      </c>
      <c r="AA7" s="28">
        <v>8970921</v>
      </c>
      <c r="AB7" s="28">
        <v>8970921</v>
      </c>
      <c r="AC7" s="11">
        <f t="shared" si="0"/>
        <v>37189311</v>
      </c>
      <c r="AD7" s="56">
        <f t="shared" si="1"/>
        <v>371893.11</v>
      </c>
    </row>
    <row r="8" spans="1:30" s="51" customFormat="1" ht="33" customHeight="1">
      <c r="A8" s="43">
        <v>4</v>
      </c>
      <c r="B8" s="17" t="s">
        <v>16</v>
      </c>
      <c r="C8" s="30"/>
      <c r="D8" s="5"/>
      <c r="E8" s="18"/>
      <c r="F8" s="52">
        <v>3</v>
      </c>
      <c r="G8" s="20"/>
      <c r="H8" s="21">
        <v>3</v>
      </c>
      <c r="I8" s="21"/>
      <c r="J8" s="45">
        <v>3</v>
      </c>
      <c r="K8" s="28">
        <v>4170000</v>
      </c>
      <c r="L8" s="19" t="s">
        <v>3</v>
      </c>
      <c r="M8" s="28">
        <v>4170000</v>
      </c>
      <c r="N8" s="28">
        <v>1390000</v>
      </c>
      <c r="O8" s="46">
        <v>18</v>
      </c>
      <c r="P8" s="47">
        <v>19</v>
      </c>
      <c r="Q8" s="48">
        <v>4170000</v>
      </c>
      <c r="R8" s="28">
        <v>4170000</v>
      </c>
      <c r="S8" s="49"/>
      <c r="T8" s="28">
        <v>0</v>
      </c>
      <c r="U8" s="50"/>
      <c r="V8" s="28">
        <v>0</v>
      </c>
      <c r="W8" s="28">
        <v>41700</v>
      </c>
      <c r="X8" s="28">
        <v>0</v>
      </c>
      <c r="Y8" s="28">
        <v>4211700</v>
      </c>
      <c r="Z8" s="28">
        <v>4211700</v>
      </c>
      <c r="AA8" s="28">
        <v>4211700</v>
      </c>
      <c r="AB8" s="28">
        <v>4211700</v>
      </c>
      <c r="AC8" s="11">
        <f t="shared" si="0"/>
        <v>16846800</v>
      </c>
      <c r="AD8" s="56">
        <f t="shared" si="1"/>
        <v>168468</v>
      </c>
    </row>
    <row r="9" spans="1:30" s="51" customFormat="1" ht="32.25" customHeight="1">
      <c r="A9" s="43">
        <v>5</v>
      </c>
      <c r="B9" s="17" t="s">
        <v>17</v>
      </c>
      <c r="C9" s="30" t="s">
        <v>18</v>
      </c>
      <c r="D9" s="5" t="s">
        <v>19</v>
      </c>
      <c r="E9" s="18" t="s">
        <v>20</v>
      </c>
      <c r="F9" s="19">
        <v>3.33</v>
      </c>
      <c r="G9" s="20"/>
      <c r="H9" s="21">
        <v>3.33</v>
      </c>
      <c r="I9" s="21"/>
      <c r="J9" s="45">
        <v>3.33</v>
      </c>
      <c r="K9" s="28">
        <v>4628700</v>
      </c>
      <c r="L9" s="19" t="s">
        <v>3</v>
      </c>
      <c r="M9" s="28">
        <v>4628700</v>
      </c>
      <c r="N9" s="28">
        <v>1390000</v>
      </c>
      <c r="O9" s="46">
        <v>18</v>
      </c>
      <c r="P9" s="47">
        <v>19</v>
      </c>
      <c r="Q9" s="48">
        <v>4628700</v>
      </c>
      <c r="R9" s="28">
        <v>4628700</v>
      </c>
      <c r="S9" s="49"/>
      <c r="T9" s="28">
        <v>0</v>
      </c>
      <c r="U9" s="50"/>
      <c r="V9" s="28">
        <v>0</v>
      </c>
      <c r="W9" s="28">
        <v>46287</v>
      </c>
      <c r="X9" s="28">
        <v>4674987</v>
      </c>
      <c r="Y9" s="28">
        <v>5138274</v>
      </c>
      <c r="Z9" s="28">
        <v>5138274</v>
      </c>
      <c r="AA9" s="28">
        <v>5138274</v>
      </c>
      <c r="AB9" s="28">
        <v>5138274</v>
      </c>
      <c r="AC9" s="11">
        <f t="shared" si="0"/>
        <v>25228083</v>
      </c>
      <c r="AD9" s="56">
        <f t="shared" si="1"/>
        <v>252280.83000000002</v>
      </c>
    </row>
    <row r="10" spans="1:30" s="51" customFormat="1" ht="33.75" customHeight="1">
      <c r="A10" s="43">
        <v>6</v>
      </c>
      <c r="B10" s="17" t="s">
        <v>21</v>
      </c>
      <c r="C10" s="30" t="s">
        <v>22</v>
      </c>
      <c r="D10" s="5" t="s">
        <v>23</v>
      </c>
      <c r="E10" s="18" t="s">
        <v>24</v>
      </c>
      <c r="F10" s="19">
        <v>3.99</v>
      </c>
      <c r="G10" s="20"/>
      <c r="H10" s="21">
        <v>3.99</v>
      </c>
      <c r="I10" s="21">
        <v>0.45</v>
      </c>
      <c r="J10" s="45">
        <v>4.4400000000000004</v>
      </c>
      <c r="K10" s="28">
        <v>6171600.0000000009</v>
      </c>
      <c r="L10" s="19" t="s">
        <v>3</v>
      </c>
      <c r="M10" s="28">
        <v>6171600</v>
      </c>
      <c r="N10" s="28">
        <v>1390000</v>
      </c>
      <c r="O10" s="46">
        <v>18</v>
      </c>
      <c r="P10" s="47">
        <v>16</v>
      </c>
      <c r="Q10" s="48">
        <v>6171600</v>
      </c>
      <c r="R10" s="28">
        <v>5485867</v>
      </c>
      <c r="S10" s="49"/>
      <c r="T10" s="28">
        <v>0</v>
      </c>
      <c r="U10" s="50"/>
      <c r="V10" s="28">
        <v>0</v>
      </c>
      <c r="W10" s="28">
        <v>61716</v>
      </c>
      <c r="X10" s="28">
        <v>5547583</v>
      </c>
      <c r="Y10" s="28">
        <v>5547583</v>
      </c>
      <c r="Z10" s="28">
        <v>5547583</v>
      </c>
      <c r="AA10" s="28">
        <v>5547583</v>
      </c>
      <c r="AB10" s="28">
        <v>5547583</v>
      </c>
      <c r="AC10" s="11">
        <f t="shared" si="0"/>
        <v>27737915</v>
      </c>
      <c r="AD10" s="56">
        <f t="shared" si="1"/>
        <v>277379.15000000002</v>
      </c>
    </row>
    <row r="11" spans="1:30" ht="32.25" customHeight="1">
      <c r="A11" s="3">
        <v>7</v>
      </c>
      <c r="B11" s="17" t="s">
        <v>25</v>
      </c>
      <c r="C11" s="30" t="s">
        <v>26</v>
      </c>
      <c r="D11" s="5" t="s">
        <v>27</v>
      </c>
      <c r="E11" s="18" t="s">
        <v>28</v>
      </c>
      <c r="F11" s="19">
        <v>4.9800000000000004</v>
      </c>
      <c r="G11" s="20"/>
      <c r="H11" s="9">
        <v>4.9800000000000004</v>
      </c>
      <c r="I11" s="21"/>
      <c r="J11" s="10">
        <v>4.9800000000000004</v>
      </c>
      <c r="K11" s="11">
        <v>6922200.0000000009</v>
      </c>
      <c r="L11" s="7" t="s">
        <v>3</v>
      </c>
      <c r="M11" s="11">
        <v>6922200</v>
      </c>
      <c r="N11" s="11">
        <v>1390000</v>
      </c>
      <c r="O11" s="12">
        <v>18</v>
      </c>
      <c r="P11" s="13">
        <v>18</v>
      </c>
      <c r="Q11" s="14">
        <v>6922200</v>
      </c>
      <c r="R11" s="11">
        <v>6922200</v>
      </c>
      <c r="S11" s="22"/>
      <c r="T11" s="11">
        <v>0</v>
      </c>
      <c r="U11" s="16"/>
      <c r="V11" s="11">
        <v>0</v>
      </c>
      <c r="W11" s="11">
        <v>69222</v>
      </c>
      <c r="X11" s="11">
        <v>6991422</v>
      </c>
      <c r="Y11" s="11">
        <v>6991422</v>
      </c>
      <c r="Z11" s="11">
        <v>6991422</v>
      </c>
      <c r="AA11" s="11">
        <v>6991422</v>
      </c>
      <c r="AB11" s="11">
        <v>6991422</v>
      </c>
      <c r="AC11" s="11">
        <f t="shared" si="0"/>
        <v>34957110</v>
      </c>
      <c r="AD11" s="56">
        <f t="shared" si="1"/>
        <v>349571.10000000003</v>
      </c>
    </row>
    <row r="12" spans="1:30" ht="33" customHeight="1">
      <c r="A12" s="3">
        <v>8</v>
      </c>
      <c r="B12" s="17" t="s">
        <v>29</v>
      </c>
      <c r="C12" s="30" t="s">
        <v>30</v>
      </c>
      <c r="D12" s="5" t="s">
        <v>31</v>
      </c>
      <c r="E12" s="18" t="s">
        <v>32</v>
      </c>
      <c r="F12" s="19">
        <v>4.8899999999999997</v>
      </c>
      <c r="G12" s="20">
        <v>0.06</v>
      </c>
      <c r="H12" s="9">
        <v>5.1833999999999998</v>
      </c>
      <c r="I12" s="21"/>
      <c r="J12" s="10">
        <v>5.1833999999999998</v>
      </c>
      <c r="K12" s="11">
        <v>7204926</v>
      </c>
      <c r="L12" s="7" t="s">
        <v>3</v>
      </c>
      <c r="M12" s="11">
        <v>7204926</v>
      </c>
      <c r="N12" s="11">
        <v>1390000</v>
      </c>
      <c r="O12" s="12">
        <v>18</v>
      </c>
      <c r="P12" s="13">
        <v>18</v>
      </c>
      <c r="Q12" s="14">
        <v>7204926</v>
      </c>
      <c r="R12" s="11">
        <v>7204926</v>
      </c>
      <c r="S12" s="31"/>
      <c r="T12" s="11">
        <v>0</v>
      </c>
      <c r="U12" s="16"/>
      <c r="V12" s="11">
        <v>0</v>
      </c>
      <c r="W12" s="11">
        <v>72049</v>
      </c>
      <c r="X12" s="11">
        <v>7276975</v>
      </c>
      <c r="Y12" s="11">
        <v>7276975</v>
      </c>
      <c r="Z12" s="11">
        <v>7276975</v>
      </c>
      <c r="AA12" s="11">
        <v>7276975</v>
      </c>
      <c r="AB12" s="11">
        <v>7276975</v>
      </c>
      <c r="AC12" s="11">
        <f t="shared" si="0"/>
        <v>36384875</v>
      </c>
      <c r="AD12" s="56">
        <f t="shared" si="1"/>
        <v>363848.75</v>
      </c>
    </row>
    <row r="13" spans="1:30" ht="32.25" customHeight="1">
      <c r="A13" s="3">
        <v>9</v>
      </c>
      <c r="B13" s="4" t="s">
        <v>33</v>
      </c>
      <c r="C13" s="29" t="s">
        <v>34</v>
      </c>
      <c r="D13" s="5" t="s">
        <v>35</v>
      </c>
      <c r="E13" s="6" t="s">
        <v>36</v>
      </c>
      <c r="F13" s="7">
        <v>3.99</v>
      </c>
      <c r="G13" s="8"/>
      <c r="H13" s="9">
        <v>3.99</v>
      </c>
      <c r="I13" s="9">
        <v>0.45</v>
      </c>
      <c r="J13" s="10">
        <v>4.4400000000000004</v>
      </c>
      <c r="K13" s="11">
        <v>6171600.0000000009</v>
      </c>
      <c r="L13" s="7" t="s">
        <v>3</v>
      </c>
      <c r="M13" s="11">
        <v>6171600</v>
      </c>
      <c r="N13" s="11">
        <v>1390000</v>
      </c>
      <c r="O13" s="12">
        <v>18</v>
      </c>
      <c r="P13" s="13">
        <v>23</v>
      </c>
      <c r="Q13" s="14">
        <v>6171600</v>
      </c>
      <c r="R13" s="11">
        <v>6171600</v>
      </c>
      <c r="S13" s="15"/>
      <c r="T13" s="11">
        <v>0</v>
      </c>
      <c r="U13" s="32">
        <v>0</v>
      </c>
      <c r="V13" s="11">
        <v>0</v>
      </c>
      <c r="W13" s="11">
        <v>61716</v>
      </c>
      <c r="X13" s="11">
        <v>6233316</v>
      </c>
      <c r="Y13" s="11">
        <v>6233316</v>
      </c>
      <c r="Z13" s="11">
        <v>6233316</v>
      </c>
      <c r="AA13" s="11">
        <v>6233316</v>
      </c>
      <c r="AB13" s="11">
        <v>6233316</v>
      </c>
      <c r="AC13" s="11">
        <f t="shared" si="0"/>
        <v>31166580</v>
      </c>
      <c r="AD13" s="56">
        <f t="shared" si="1"/>
        <v>311665.8</v>
      </c>
    </row>
    <row r="14" spans="1:30" ht="32.25" customHeight="1">
      <c r="A14" s="3">
        <v>10</v>
      </c>
      <c r="B14" s="17" t="s">
        <v>37</v>
      </c>
      <c r="C14" s="33" t="s">
        <v>38</v>
      </c>
      <c r="D14" s="5" t="s">
        <v>39</v>
      </c>
      <c r="E14" s="34" t="s">
        <v>40</v>
      </c>
      <c r="F14" s="35">
        <v>4.6500000000000004</v>
      </c>
      <c r="G14" s="36"/>
      <c r="H14" s="9">
        <v>4.6500000000000004</v>
      </c>
      <c r="I14" s="37"/>
      <c r="J14" s="10">
        <v>4.6500000000000004</v>
      </c>
      <c r="K14" s="11">
        <v>6463500.0000000009</v>
      </c>
      <c r="L14" s="19" t="s">
        <v>3</v>
      </c>
      <c r="M14" s="11">
        <v>6463500</v>
      </c>
      <c r="N14" s="11">
        <v>1390000</v>
      </c>
      <c r="O14" s="12">
        <v>18</v>
      </c>
      <c r="P14" s="13">
        <v>18</v>
      </c>
      <c r="Q14" s="14">
        <v>6463500</v>
      </c>
      <c r="R14" s="11">
        <v>6463500</v>
      </c>
      <c r="S14" s="38"/>
      <c r="T14" s="28">
        <v>0</v>
      </c>
      <c r="U14" s="39"/>
      <c r="V14" s="28">
        <v>0</v>
      </c>
      <c r="W14" s="11">
        <v>64635</v>
      </c>
      <c r="X14" s="11">
        <v>6528135</v>
      </c>
      <c r="Y14" s="11">
        <v>6528135</v>
      </c>
      <c r="Z14" s="11">
        <v>6528135</v>
      </c>
      <c r="AA14" s="11">
        <v>6528135</v>
      </c>
      <c r="AB14" s="11">
        <v>6528135</v>
      </c>
      <c r="AC14" s="11">
        <f t="shared" si="0"/>
        <v>32640675</v>
      </c>
      <c r="AD14" s="56">
        <f t="shared" si="1"/>
        <v>326406.75</v>
      </c>
    </row>
    <row r="15" spans="1:30" ht="33" customHeight="1">
      <c r="A15" s="3">
        <v>11</v>
      </c>
      <c r="B15" s="17" t="s">
        <v>41</v>
      </c>
      <c r="C15" s="30" t="s">
        <v>42</v>
      </c>
      <c r="D15" s="5" t="s">
        <v>43</v>
      </c>
      <c r="E15" s="18" t="s">
        <v>44</v>
      </c>
      <c r="F15" s="19">
        <v>3.66</v>
      </c>
      <c r="G15" s="20"/>
      <c r="H15" s="9">
        <v>3.66</v>
      </c>
      <c r="I15" s="21">
        <v>0.25</v>
      </c>
      <c r="J15" s="10">
        <v>3.91</v>
      </c>
      <c r="K15" s="11">
        <v>5434900</v>
      </c>
      <c r="L15" s="7" t="s">
        <v>3</v>
      </c>
      <c r="M15" s="11">
        <v>5434900</v>
      </c>
      <c r="N15" s="11">
        <v>1390000</v>
      </c>
      <c r="O15" s="12">
        <v>18</v>
      </c>
      <c r="P15" s="13">
        <v>19</v>
      </c>
      <c r="Q15" s="14">
        <v>5434900</v>
      </c>
      <c r="R15" s="11">
        <v>5434900</v>
      </c>
      <c r="S15" s="22"/>
      <c r="T15" s="11">
        <v>0</v>
      </c>
      <c r="U15" s="16"/>
      <c r="V15" s="11">
        <v>0</v>
      </c>
      <c r="W15" s="11">
        <v>54349</v>
      </c>
      <c r="X15" s="11">
        <v>5489249</v>
      </c>
      <c r="Y15" s="11">
        <v>5489249</v>
      </c>
      <c r="Z15" s="11">
        <v>5489249</v>
      </c>
      <c r="AA15" s="11">
        <v>5489249</v>
      </c>
      <c r="AB15" s="11">
        <v>5489249</v>
      </c>
      <c r="AC15" s="11">
        <f t="shared" si="0"/>
        <v>27446245</v>
      </c>
      <c r="AD15" s="56">
        <f t="shared" si="1"/>
        <v>274462.45</v>
      </c>
    </row>
    <row r="16" spans="1:30" ht="33.75" customHeight="1">
      <c r="A16" s="3">
        <v>12</v>
      </c>
      <c r="B16" s="17" t="s">
        <v>45</v>
      </c>
      <c r="C16" s="30" t="s">
        <v>4</v>
      </c>
      <c r="D16" s="5" t="s">
        <v>46</v>
      </c>
      <c r="E16" s="18" t="s">
        <v>47</v>
      </c>
      <c r="F16" s="19">
        <v>3.99</v>
      </c>
      <c r="G16" s="20"/>
      <c r="H16" s="9">
        <v>3.99</v>
      </c>
      <c r="I16" s="21">
        <v>0.35</v>
      </c>
      <c r="J16" s="10">
        <v>4.34</v>
      </c>
      <c r="K16" s="11">
        <v>6032600</v>
      </c>
      <c r="L16" s="7" t="s">
        <v>3</v>
      </c>
      <c r="M16" s="11">
        <v>6032600</v>
      </c>
      <c r="N16" s="11">
        <v>1390000</v>
      </c>
      <c r="O16" s="12">
        <v>18</v>
      </c>
      <c r="P16" s="13">
        <v>18</v>
      </c>
      <c r="Q16" s="14">
        <v>6032600</v>
      </c>
      <c r="R16" s="11">
        <v>6032600</v>
      </c>
      <c r="S16" s="22"/>
      <c r="T16" s="11">
        <v>0</v>
      </c>
      <c r="U16" s="16"/>
      <c r="V16" s="11">
        <v>0</v>
      </c>
      <c r="W16" s="11">
        <v>60326</v>
      </c>
      <c r="X16" s="11">
        <v>6092926</v>
      </c>
      <c r="Y16" s="28">
        <v>6556213</v>
      </c>
      <c r="Z16" s="28">
        <v>6556213</v>
      </c>
      <c r="AA16" s="28">
        <v>6556213</v>
      </c>
      <c r="AB16" s="28">
        <v>6556213</v>
      </c>
      <c r="AC16" s="11">
        <f t="shared" si="0"/>
        <v>32317778</v>
      </c>
      <c r="AD16" s="56">
        <f t="shared" si="1"/>
        <v>323177.78000000003</v>
      </c>
    </row>
    <row r="17" spans="1:30" ht="31.5">
      <c r="A17" s="3">
        <v>13</v>
      </c>
      <c r="B17" s="4" t="s">
        <v>48</v>
      </c>
      <c r="C17" s="29" t="s">
        <v>49</v>
      </c>
      <c r="D17" s="5" t="s">
        <v>50</v>
      </c>
      <c r="E17" s="23" t="s">
        <v>51</v>
      </c>
      <c r="F17" s="24">
        <v>3</v>
      </c>
      <c r="G17" s="8"/>
      <c r="H17" s="9">
        <v>3</v>
      </c>
      <c r="I17" s="9"/>
      <c r="J17" s="10">
        <v>3</v>
      </c>
      <c r="K17" s="11">
        <v>4170000</v>
      </c>
      <c r="L17" s="7" t="s">
        <v>3</v>
      </c>
      <c r="M17" s="11">
        <v>4170000</v>
      </c>
      <c r="N17" s="11">
        <v>1390000</v>
      </c>
      <c r="O17" s="12">
        <v>18</v>
      </c>
      <c r="P17" s="13">
        <v>18</v>
      </c>
      <c r="Q17" s="14">
        <v>4170000</v>
      </c>
      <c r="R17" s="11">
        <v>4170000</v>
      </c>
      <c r="S17" s="15"/>
      <c r="T17" s="11">
        <v>0</v>
      </c>
      <c r="U17" s="16"/>
      <c r="V17" s="11">
        <v>0</v>
      </c>
      <c r="W17" s="11">
        <v>41700</v>
      </c>
      <c r="X17" s="11">
        <v>4211700</v>
      </c>
      <c r="Y17" s="11">
        <v>4211700</v>
      </c>
      <c r="Z17" s="11">
        <v>4211700</v>
      </c>
      <c r="AA17" s="11">
        <v>4211700</v>
      </c>
      <c r="AB17" s="11">
        <v>4211700</v>
      </c>
      <c r="AC17" s="11">
        <f t="shared" si="0"/>
        <v>21058500</v>
      </c>
      <c r="AD17" s="56">
        <f t="shared" si="1"/>
        <v>210585</v>
      </c>
    </row>
    <row r="18" spans="1:30" ht="30">
      <c r="A18" s="3">
        <v>14</v>
      </c>
      <c r="B18" s="17" t="s">
        <v>52</v>
      </c>
      <c r="C18" s="33" t="s">
        <v>53</v>
      </c>
      <c r="D18" s="5" t="s">
        <v>54</v>
      </c>
      <c r="E18" s="40">
        <v>1603205246186</v>
      </c>
      <c r="F18" s="35">
        <v>4.6500000000000004</v>
      </c>
      <c r="G18" s="36"/>
      <c r="H18" s="9">
        <v>4.6500000000000004</v>
      </c>
      <c r="I18" s="37"/>
      <c r="J18" s="10">
        <v>4.6500000000000004</v>
      </c>
      <c r="K18" s="11">
        <v>6463500.0000000009</v>
      </c>
      <c r="L18" s="19" t="s">
        <v>3</v>
      </c>
      <c r="M18" s="11">
        <v>6463500</v>
      </c>
      <c r="N18" s="11">
        <v>1390000</v>
      </c>
      <c r="O18" s="12">
        <v>18</v>
      </c>
      <c r="P18" s="13">
        <v>19</v>
      </c>
      <c r="Q18" s="14">
        <v>6463500</v>
      </c>
      <c r="R18" s="11">
        <v>6463500</v>
      </c>
      <c r="S18" s="38"/>
      <c r="T18" s="28">
        <v>0</v>
      </c>
      <c r="U18" s="39"/>
      <c r="V18" s="28">
        <v>0</v>
      </c>
      <c r="W18" s="11">
        <v>64635</v>
      </c>
      <c r="X18" s="11">
        <v>6528135</v>
      </c>
      <c r="Y18" s="11">
        <v>6528135</v>
      </c>
      <c r="Z18" s="11">
        <v>6528135</v>
      </c>
      <c r="AA18" s="11">
        <v>6528135</v>
      </c>
      <c r="AB18" s="11">
        <v>6528135</v>
      </c>
      <c r="AC18" s="11">
        <f t="shared" si="0"/>
        <v>32640675</v>
      </c>
      <c r="AD18" s="56">
        <f t="shared" si="1"/>
        <v>326406.75</v>
      </c>
    </row>
    <row r="19" spans="1:30">
      <c r="AD19" s="57">
        <f>SUM(AD5:AD18)</f>
        <v>4335857.47</v>
      </c>
    </row>
    <row r="21" spans="1:30">
      <c r="A21" s="58"/>
      <c r="B21" s="59" t="s">
        <v>65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61">
        <f>30%*AD19</f>
        <v>1300757.2409999999</v>
      </c>
      <c r="Z21" s="54"/>
      <c r="AA21" s="54"/>
      <c r="AB21" s="54"/>
      <c r="AC21" s="54"/>
    </row>
    <row r="22" spans="1:30">
      <c r="A22" s="58"/>
      <c r="B22" s="59" t="s">
        <v>66</v>
      </c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61">
        <f>70%*AD19</f>
        <v>3035100.2289999998</v>
      </c>
      <c r="Z22" s="54"/>
      <c r="AA22" s="54"/>
      <c r="AB22" s="54"/>
      <c r="AC22" s="54"/>
    </row>
    <row r="24" spans="1:30">
      <c r="A24" s="54"/>
      <c r="B24" s="54"/>
      <c r="C24"/>
      <c r="D24" s="70" t="s">
        <v>67</v>
      </c>
      <c r="E24" s="70"/>
      <c r="F24" s="70"/>
    </row>
    <row r="25" spans="1:30">
      <c r="A25" s="64" t="s">
        <v>68</v>
      </c>
      <c r="B25" s="64"/>
      <c r="C25" s="64"/>
      <c r="D25" s="64" t="s">
        <v>69</v>
      </c>
      <c r="E25" s="64"/>
      <c r="F25" s="64"/>
      <c r="Y25" s="62" t="s">
        <v>67</v>
      </c>
      <c r="Z25" s="62"/>
      <c r="AA25" s="62"/>
    </row>
    <row r="26" spans="1:30">
      <c r="A26"/>
      <c r="B26"/>
      <c r="C26"/>
      <c r="D26" s="63" t="s">
        <v>70</v>
      </c>
      <c r="E26" s="63"/>
      <c r="F26" s="63"/>
      <c r="Y26" s="64" t="s">
        <v>69</v>
      </c>
      <c r="Z26" s="64"/>
      <c r="AA26" s="64"/>
    </row>
    <row r="27" spans="1:30">
      <c r="A27"/>
      <c r="B27"/>
      <c r="C27"/>
      <c r="D27"/>
      <c r="E27"/>
      <c r="F27"/>
      <c r="Y27" s="63" t="s">
        <v>70</v>
      </c>
      <c r="Z27" s="63"/>
      <c r="AA27" s="63"/>
    </row>
    <row r="28" spans="1:30">
      <c r="A28" s="65" t="s">
        <v>72</v>
      </c>
      <c r="B28" s="66"/>
      <c r="C28" s="66"/>
      <c r="D28" s="54"/>
      <c r="E28" s="54"/>
      <c r="F28"/>
      <c r="Y28"/>
      <c r="Z28"/>
      <c r="AA28"/>
    </row>
    <row r="29" spans="1:30">
      <c r="A29" s="66"/>
      <c r="B29" s="66"/>
      <c r="C29" s="66"/>
      <c r="D29" s="54"/>
      <c r="E29" s="54"/>
      <c r="F29" s="54"/>
      <c r="Y29" s="54"/>
      <c r="Z29" s="54"/>
      <c r="AA29"/>
    </row>
    <row r="30" spans="1:30">
      <c r="A30" s="66"/>
      <c r="B30" s="66"/>
      <c r="C30" s="66"/>
      <c r="D30" s="54"/>
      <c r="E30" s="60" t="s">
        <v>71</v>
      </c>
      <c r="F30" s="54"/>
      <c r="Y30" s="67" t="s">
        <v>33</v>
      </c>
      <c r="Z30" s="67"/>
      <c r="AA30" s="67"/>
    </row>
  </sheetData>
  <mergeCells count="11">
    <mergeCell ref="A2:AB2"/>
    <mergeCell ref="D24:F24"/>
    <mergeCell ref="A25:C25"/>
    <mergeCell ref="D25:F25"/>
    <mergeCell ref="Z1:AD1"/>
    <mergeCell ref="A1:Y1"/>
    <mergeCell ref="D26:F26"/>
    <mergeCell ref="Y26:AA26"/>
    <mergeCell ref="Y27:AA27"/>
    <mergeCell ref="A28:C30"/>
    <mergeCell ref="Y30:AA30"/>
  </mergeCells>
  <conditionalFormatting sqref="F18:O18 E5:O17 B5:C18 Q5:AC5 Y17:AB18 Q7:X18 Q6:W6 Y8:AB8 Y10:AB15 AC6:AC18">
    <cfRule type="cellIs" dxfId="8" priority="6" stopIfTrue="1" operator="equal">
      <formula>"KXL"</formula>
    </cfRule>
    <cfRule type="cellIs" dxfId="7" priority="7" stopIfTrue="1" operator="equal">
      <formula>"A DN"</formula>
    </cfRule>
    <cfRule type="cellIs" dxfId="6" priority="8" stopIfTrue="1" operator="equal">
      <formula>"C"</formula>
    </cfRule>
    <cfRule type="cellIs" dxfId="5" priority="9" stopIfTrue="1" operator="equal">
      <formula>"B"</formula>
    </cfRule>
  </conditionalFormatting>
  <conditionalFormatting sqref="L5:L18">
    <cfRule type="cellIs" dxfId="4" priority="5" stopIfTrue="1" operator="equal">
      <formula>"D"</formula>
    </cfRule>
  </conditionalFormatting>
  <conditionalFormatting sqref="Y7:AB7 X6:AB6 Y9:AB9 Y16:AB16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2019-06-25T06:20:10Z</dcterms:created>
  <dcterms:modified xsi:type="dcterms:W3CDTF">2019-07-05T08:23:15Z</dcterms:modified>
</cp:coreProperties>
</file>